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xternal Clients\DELWP\2019 DELWP\2019 Webinars\"/>
    </mc:Choice>
  </mc:AlternateContent>
  <xr:revisionPtr revIDLastSave="0" documentId="8_{03ABACFD-F659-4942-824C-9EA1C65A859B}" xr6:coauthVersionLast="31" xr6:coauthVersionMax="31" xr10:uidLastSave="{00000000-0000-0000-0000-000000000000}"/>
  <bookViews>
    <workbookView xWindow="0" yWindow="0" windowWidth="28800" windowHeight="12210" activeTab="1" xr2:uid="{27F45093-5F4B-4C45-80FB-8E05F3B77905}"/>
  </bookViews>
  <sheets>
    <sheet name="Transition Lease" sheetId="1" r:id="rId1"/>
    <sheet name="Create a lease schedul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F5" i="2"/>
  <c r="C6" i="2" s="1"/>
  <c r="D5" i="2"/>
  <c r="F4" i="2"/>
  <c r="C5" i="2" s="1"/>
  <c r="E4" i="2"/>
  <c r="J6" i="2"/>
  <c r="J5" i="2"/>
  <c r="I6" i="2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5" i="2"/>
  <c r="J4" i="2"/>
  <c r="I4" i="2"/>
  <c r="H6" i="2"/>
  <c r="H7" i="2"/>
  <c r="J7" i="2" s="1"/>
  <c r="H8" i="2" s="1"/>
  <c r="J8" i="2" s="1"/>
  <c r="H9" i="2" s="1"/>
  <c r="J9" i="2" s="1"/>
  <c r="H10" i="2" s="1"/>
  <c r="J10" i="2" s="1"/>
  <c r="H11" i="2" s="1"/>
  <c r="J11" i="2" s="1"/>
  <c r="H12" i="2" s="1"/>
  <c r="J12" i="2" s="1"/>
  <c r="H13" i="2" s="1"/>
  <c r="J13" i="2" s="1"/>
  <c r="H14" i="2" s="1"/>
  <c r="J14" i="2" s="1"/>
  <c r="H15" i="2" s="1"/>
  <c r="J15" i="2" s="1"/>
  <c r="H16" i="2" s="1"/>
  <c r="J16" i="2" s="1"/>
  <c r="H17" i="2" s="1"/>
  <c r="J17" i="2" s="1"/>
  <c r="H18" i="2" s="1"/>
  <c r="J18" i="2" s="1"/>
  <c r="H19" i="2" s="1"/>
  <c r="J19" i="2" s="1"/>
  <c r="H20" i="2" s="1"/>
  <c r="J20" i="2" s="1"/>
  <c r="H21" i="2" s="1"/>
  <c r="J21" i="2" s="1"/>
  <c r="H22" i="2" s="1"/>
  <c r="J22" i="2" s="1"/>
  <c r="H23" i="2" s="1"/>
  <c r="J23" i="2" s="1"/>
  <c r="H24" i="2" s="1"/>
  <c r="J24" i="2" s="1"/>
  <c r="H25" i="2" s="1"/>
  <c r="J25" i="2" s="1"/>
  <c r="H26" i="2" s="1"/>
  <c r="J26" i="2" s="1"/>
  <c r="H27" i="2" s="1"/>
  <c r="J27" i="2" s="1"/>
  <c r="H28" i="2" s="1"/>
  <c r="J28" i="2" s="1"/>
  <c r="H29" i="2" s="1"/>
  <c r="J29" i="2" s="1"/>
  <c r="H30" i="2" s="1"/>
  <c r="J30" i="2" s="1"/>
  <c r="H31" i="2" s="1"/>
  <c r="J31" i="2" s="1"/>
  <c r="H32" i="2" s="1"/>
  <c r="J32" i="2" s="1"/>
  <c r="H33" i="2" s="1"/>
  <c r="J33" i="2" s="1"/>
  <c r="H34" i="2" s="1"/>
  <c r="J34" i="2" s="1"/>
  <c r="H35" i="2" s="1"/>
  <c r="J35" i="2" s="1"/>
  <c r="H36" i="2" s="1"/>
  <c r="J36" i="2" s="1"/>
  <c r="H37" i="2" s="1"/>
  <c r="J37" i="2" s="1"/>
  <c r="H38" i="2" s="1"/>
  <c r="J38" i="2" s="1"/>
  <c r="H39" i="2" s="1"/>
  <c r="J39" i="2" s="1"/>
  <c r="H5" i="2"/>
  <c r="H4" i="2"/>
  <c r="C4" i="2"/>
  <c r="E22" i="1"/>
  <c r="E6" i="2" l="1"/>
  <c r="F6" i="2" s="1"/>
  <c r="C7" i="2" s="1"/>
  <c r="E7" i="2" l="1"/>
  <c r="F7" i="2" s="1"/>
  <c r="C8" i="2" s="1"/>
  <c r="F8" i="2" l="1"/>
  <c r="C9" i="2" s="1"/>
  <c r="E8" i="2"/>
  <c r="F9" i="2" l="1"/>
  <c r="C10" i="2" s="1"/>
  <c r="E9" i="2"/>
  <c r="E10" i="2" l="1"/>
  <c r="F10" i="2" s="1"/>
  <c r="C11" i="2" s="1"/>
  <c r="E11" i="2" l="1"/>
  <c r="F11" i="2" s="1"/>
  <c r="C12" i="2" s="1"/>
  <c r="E12" i="2" l="1"/>
  <c r="F12" i="2" s="1"/>
  <c r="C13" i="2" s="1"/>
  <c r="F13" i="2" l="1"/>
  <c r="C14" i="2" s="1"/>
  <c r="E13" i="2"/>
  <c r="F14" i="2" l="1"/>
  <c r="C15" i="2" s="1"/>
  <c r="E14" i="2"/>
  <c r="F15" i="2" l="1"/>
  <c r="C16" i="2" s="1"/>
  <c r="E15" i="2"/>
  <c r="E16" i="2" l="1"/>
  <c r="F16" i="2" s="1"/>
  <c r="C17" i="2" s="1"/>
  <c r="E17" i="2" l="1"/>
  <c r="F17" i="2" s="1"/>
  <c r="C18" i="2" s="1"/>
  <c r="E18" i="2" l="1"/>
  <c r="F18" i="2" s="1"/>
  <c r="C19" i="2" s="1"/>
  <c r="E19" i="2" l="1"/>
  <c r="F19" i="2" s="1"/>
  <c r="C20" i="2" s="1"/>
  <c r="E20" i="2" l="1"/>
  <c r="F20" i="2" s="1"/>
  <c r="C21" i="2" s="1"/>
  <c r="F21" i="2" l="1"/>
  <c r="C22" i="2" s="1"/>
  <c r="E21" i="2"/>
  <c r="F22" i="2" l="1"/>
  <c r="C23" i="2" s="1"/>
  <c r="E22" i="2"/>
  <c r="E23" i="2" l="1"/>
  <c r="F23" i="2" s="1"/>
  <c r="C24" i="2" s="1"/>
  <c r="E24" i="2" l="1"/>
  <c r="F24" i="2" s="1"/>
  <c r="C25" i="2" s="1"/>
  <c r="E25" i="2" l="1"/>
  <c r="F25" i="2" s="1"/>
  <c r="C26" i="2" s="1"/>
  <c r="E26" i="2" l="1"/>
  <c r="F26" i="2" s="1"/>
  <c r="C27" i="2" s="1"/>
  <c r="E27" i="2" l="1"/>
  <c r="F27" i="2" s="1"/>
  <c r="C28" i="2" s="1"/>
  <c r="E28" i="2" l="1"/>
  <c r="F28" i="2" s="1"/>
  <c r="C29" i="2" s="1"/>
  <c r="E29" i="2" l="1"/>
  <c r="F29" i="2" s="1"/>
  <c r="C30" i="2" s="1"/>
  <c r="E30" i="2" l="1"/>
  <c r="F30" i="2" s="1"/>
  <c r="C31" i="2" s="1"/>
  <c r="E31" i="2" l="1"/>
  <c r="F31" i="2" s="1"/>
  <c r="C32" i="2" s="1"/>
  <c r="E32" i="2" l="1"/>
  <c r="F32" i="2" s="1"/>
  <c r="C33" i="2" s="1"/>
  <c r="E33" i="2" l="1"/>
  <c r="F33" i="2" s="1"/>
  <c r="C34" i="2" s="1"/>
  <c r="E34" i="2" l="1"/>
  <c r="F34" i="2" s="1"/>
  <c r="C35" i="2" s="1"/>
  <c r="E35" i="2" l="1"/>
  <c r="F35" i="2" s="1"/>
  <c r="C36" i="2" s="1"/>
  <c r="E36" i="2" l="1"/>
  <c r="F36" i="2" s="1"/>
  <c r="C37" i="2" s="1"/>
  <c r="E37" i="2" l="1"/>
  <c r="F37" i="2" s="1"/>
  <c r="C38" i="2" s="1"/>
  <c r="E38" i="2" l="1"/>
  <c r="F38" i="2" s="1"/>
  <c r="C39" i="2" s="1"/>
  <c r="E39" i="2" l="1"/>
  <c r="F39" i="2" s="1"/>
</calcChain>
</file>

<file path=xl/sharedStrings.xml><?xml version="1.0" encoding="utf-8"?>
<sst xmlns="http://schemas.openxmlformats.org/spreadsheetml/2006/main" count="21" uniqueCount="21">
  <si>
    <t>Existing Lease - How to Transition</t>
  </si>
  <si>
    <t>What we know.</t>
  </si>
  <si>
    <t xml:space="preserve">Lease is for a building </t>
  </si>
  <si>
    <t>Lease term has three years to go (36 months)</t>
  </si>
  <si>
    <t>Monthly rental is $3,000</t>
  </si>
  <si>
    <t>Yes - allows recognition of lease asset at NPV of future lease payments</t>
  </si>
  <si>
    <t>Does the LGV guidnace help.</t>
  </si>
  <si>
    <t>So - what to do.</t>
  </si>
  <si>
    <t>1. Calculate the NPV of a series of 36 payments of $3,000</t>
  </si>
  <si>
    <t>Period</t>
  </si>
  <si>
    <t>Opening Liability</t>
  </si>
  <si>
    <t xml:space="preserve">NPV = </t>
  </si>
  <si>
    <t>Cost of capital to council is 6% (pa)</t>
  </si>
  <si>
    <t>Value of right of use asset</t>
  </si>
  <si>
    <t>???</t>
  </si>
  <si>
    <t>Finance Cost</t>
  </si>
  <si>
    <t>Closing Liability</t>
  </si>
  <si>
    <t>Opening Asset</t>
  </si>
  <si>
    <t>Amortisation</t>
  </si>
  <si>
    <t>Closing Asset</t>
  </si>
  <si>
    <t>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</si>
</sst>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8" fontId="0" fillId="0" borderId="0" xfId="0" applyNumberFormat="1"/>
    <xf numFmtId="44" fontId="0" fillId="0" borderId="0" xfId="1" applyFont="1"/>
    <xf numFmtId="0" fontId="0" fillId="2" borderId="1" xfId="0" applyFill="1" applyBorder="1"/>
    <xf numFmtId="44" fontId="0" fillId="2" borderId="1" xfId="1" applyFont="1" applyFill="1" applyBorder="1"/>
    <xf numFmtId="0" fontId="0" fillId="2" borderId="1" xfId="0" applyFill="1" applyBorder="1" applyAlignment="1">
      <alignment horizontal="right"/>
    </xf>
    <xf numFmtId="164" fontId="0" fillId="2" borderId="1" xfId="2" applyNumberFormat="1" applyFont="1" applyFill="1" applyBorder="1"/>
    <xf numFmtId="8" fontId="0" fillId="2" borderId="1" xfId="0" applyNumberFormat="1" applyFill="1" applyBorder="1"/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4" fontId="2" fillId="0" borderId="3" xfId="1" applyFont="1" applyBorder="1" applyAlignment="1">
      <alignment horizontal="center" vertical="top" wrapText="1"/>
    </xf>
    <xf numFmtId="44" fontId="2" fillId="0" borderId="4" xfId="1" applyFont="1" applyBorder="1" applyAlignment="1">
      <alignment horizontal="center" vertical="top" wrapText="1"/>
    </xf>
    <xf numFmtId="44" fontId="2" fillId="0" borderId="2" xfId="1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 vertical="top" wrapText="1"/>
    </xf>
    <xf numFmtId="0" fontId="0" fillId="0" borderId="5" xfId="0" applyBorder="1"/>
    <xf numFmtId="44" fontId="0" fillId="0" borderId="0" xfId="1" applyFont="1" applyBorder="1"/>
    <xf numFmtId="44" fontId="0" fillId="0" borderId="6" xfId="1" applyFont="1" applyBorder="1"/>
    <xf numFmtId="0" fontId="0" fillId="0" borderId="7" xfId="0" applyBorder="1"/>
    <xf numFmtId="44" fontId="0" fillId="0" borderId="8" xfId="1" applyFont="1" applyBorder="1"/>
    <xf numFmtId="44" fontId="0" fillId="0" borderId="9" xfId="1" applyFont="1" applyBorder="1"/>
    <xf numFmtId="44" fontId="0" fillId="0" borderId="5" xfId="1" applyFont="1" applyBorder="1"/>
    <xf numFmtId="44" fontId="0" fillId="0" borderId="7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BFA8-2FA5-4574-A9BF-AF3E1C65BF90}">
  <dimension ref="B3:G28"/>
  <sheetViews>
    <sheetView workbookViewId="0">
      <selection activeCell="J28" sqref="J28"/>
    </sheetView>
  </sheetViews>
  <sheetFormatPr defaultRowHeight="15" x14ac:dyDescent="0.25"/>
  <cols>
    <col min="2" max="2" width="10.85546875" bestFit="1" customWidth="1"/>
    <col min="5" max="5" width="10.140625" bestFit="1" customWidth="1"/>
    <col min="7" max="7" width="10.5703125" bestFit="1" customWidth="1"/>
  </cols>
  <sheetData>
    <row r="3" spans="2:7" ht="21" x14ac:dyDescent="0.35">
      <c r="B3" s="2" t="s">
        <v>0</v>
      </c>
    </row>
    <row r="5" spans="2:7" x14ac:dyDescent="0.25">
      <c r="B5" s="1" t="s">
        <v>1</v>
      </c>
    </row>
    <row r="7" spans="2:7" ht="15.75" thickBot="1" x14ac:dyDescent="0.3">
      <c r="B7" t="s">
        <v>2</v>
      </c>
    </row>
    <row r="8" spans="2:7" ht="15.75" thickBot="1" x14ac:dyDescent="0.3">
      <c r="B8" t="s">
        <v>3</v>
      </c>
      <c r="G8" s="5">
        <v>36</v>
      </c>
    </row>
    <row r="9" spans="2:7" ht="15.75" thickBot="1" x14ac:dyDescent="0.3">
      <c r="B9" t="s">
        <v>4</v>
      </c>
      <c r="G9" s="6">
        <v>3000</v>
      </c>
    </row>
    <row r="10" spans="2:7" ht="15.75" thickBot="1" x14ac:dyDescent="0.3">
      <c r="B10" t="s">
        <v>13</v>
      </c>
      <c r="G10" s="7" t="s">
        <v>14</v>
      </c>
    </row>
    <row r="11" spans="2:7" ht="15.75" thickBot="1" x14ac:dyDescent="0.3">
      <c r="B11" t="s">
        <v>12</v>
      </c>
      <c r="G11" s="8">
        <v>5.0000000000000001E-3</v>
      </c>
    </row>
    <row r="13" spans="2:7" x14ac:dyDescent="0.25">
      <c r="B13" s="1" t="s">
        <v>6</v>
      </c>
    </row>
    <row r="15" spans="2:7" x14ac:dyDescent="0.25">
      <c r="B15" t="s">
        <v>5</v>
      </c>
    </row>
    <row r="17" spans="2:5" x14ac:dyDescent="0.25">
      <c r="B17" s="1" t="s">
        <v>7</v>
      </c>
    </row>
    <row r="19" spans="2:5" x14ac:dyDescent="0.25">
      <c r="B19" t="s">
        <v>8</v>
      </c>
    </row>
    <row r="21" spans="2:5" ht="15.75" thickBot="1" x14ac:dyDescent="0.3"/>
    <row r="22" spans="2:5" ht="15.75" thickBot="1" x14ac:dyDescent="0.3">
      <c r="B22" t="s">
        <v>11</v>
      </c>
      <c r="E22" s="9">
        <f>PV(G11,G8,-G9)</f>
        <v>98613.048717794954</v>
      </c>
    </row>
    <row r="28" spans="2:5" x14ac:dyDescent="0.25">
      <c r="B2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E84B-3F48-454E-813A-15BB66613589}">
  <dimension ref="B2:J39"/>
  <sheetViews>
    <sheetView tabSelected="1" workbookViewId="0">
      <selection activeCell="H18" sqref="H18"/>
    </sheetView>
  </sheetViews>
  <sheetFormatPr defaultRowHeight="15" x14ac:dyDescent="0.25"/>
  <cols>
    <col min="3" max="6" width="12.85546875" style="4" customWidth="1"/>
    <col min="8" max="10" width="12.85546875" style="4" customWidth="1"/>
  </cols>
  <sheetData>
    <row r="2" spans="2:10" ht="15.75" thickBot="1" x14ac:dyDescent="0.3"/>
    <row r="3" spans="2:10" s="10" customFormat="1" ht="30.75" thickBot="1" x14ac:dyDescent="0.3">
      <c r="B3" s="11" t="s">
        <v>9</v>
      </c>
      <c r="C3" s="15" t="s">
        <v>10</v>
      </c>
      <c r="D3" s="12" t="s">
        <v>20</v>
      </c>
      <c r="E3" s="15" t="s">
        <v>15</v>
      </c>
      <c r="F3" s="13" t="s">
        <v>16</v>
      </c>
      <c r="H3" s="14" t="s">
        <v>17</v>
      </c>
      <c r="I3" s="15" t="s">
        <v>18</v>
      </c>
      <c r="J3" s="13" t="s">
        <v>19</v>
      </c>
    </row>
    <row r="4" spans="2:10" x14ac:dyDescent="0.25">
      <c r="B4" s="16">
        <v>1</v>
      </c>
      <c r="C4" s="17">
        <f>'Transition Lease'!E22</f>
        <v>98613.048717794954</v>
      </c>
      <c r="D4" s="17">
        <v>3000</v>
      </c>
      <c r="E4" s="17">
        <f>C4*0.005</f>
        <v>493.06524358897479</v>
      </c>
      <c r="F4" s="18">
        <f>C4-D4+E4</f>
        <v>96106.113961383933</v>
      </c>
      <c r="H4" s="22">
        <f>'Transition Lease'!E22</f>
        <v>98613.048717794954</v>
      </c>
      <c r="I4" s="17">
        <f>H4/36</f>
        <v>2739.2513532720823</v>
      </c>
      <c r="J4" s="18">
        <f>H4-I4</f>
        <v>95873.797364522878</v>
      </c>
    </row>
    <row r="5" spans="2:10" x14ac:dyDescent="0.25">
      <c r="B5" s="16">
        <v>2</v>
      </c>
      <c r="C5" s="17">
        <f>F4</f>
        <v>96106.113961383933</v>
      </c>
      <c r="D5" s="17">
        <f>D4</f>
        <v>3000</v>
      </c>
      <c r="E5" s="17">
        <f t="shared" ref="E5:E39" si="0">C5*0.005</f>
        <v>480.53056980691969</v>
      </c>
      <c r="F5" s="18">
        <f t="shared" ref="F5:F39" si="1">C5-D5+E5</f>
        <v>93586.644531190846</v>
      </c>
      <c r="H5" s="22">
        <f>J4</f>
        <v>95873.797364522878</v>
      </c>
      <c r="I5" s="17">
        <f>I4</f>
        <v>2739.2513532720823</v>
      </c>
      <c r="J5" s="18">
        <f>H5-I5</f>
        <v>93134.546011250801</v>
      </c>
    </row>
    <row r="6" spans="2:10" x14ac:dyDescent="0.25">
      <c r="B6" s="16">
        <v>3</v>
      </c>
      <c r="C6" s="17">
        <f t="shared" ref="C6:C39" si="2">F5</f>
        <v>93586.644531190846</v>
      </c>
      <c r="D6" s="17">
        <f t="shared" ref="D6:D39" si="3">D5</f>
        <v>3000</v>
      </c>
      <c r="E6" s="17">
        <f t="shared" si="0"/>
        <v>467.93322265595424</v>
      </c>
      <c r="F6" s="18">
        <f t="shared" si="1"/>
        <v>91054.577753846796</v>
      </c>
      <c r="H6" s="22">
        <f t="shared" ref="H6:H40" si="4">J5</f>
        <v>93134.546011250801</v>
      </c>
      <c r="I6" s="17">
        <f t="shared" ref="I6:I39" si="5">I5</f>
        <v>2739.2513532720823</v>
      </c>
      <c r="J6" s="18">
        <f t="shared" ref="J6:J39" si="6">H6-I6</f>
        <v>90395.294657978724</v>
      </c>
    </row>
    <row r="7" spans="2:10" x14ac:dyDescent="0.25">
      <c r="B7" s="16">
        <v>4</v>
      </c>
      <c r="C7" s="17">
        <f t="shared" si="2"/>
        <v>91054.577753846796</v>
      </c>
      <c r="D7" s="17">
        <f t="shared" si="3"/>
        <v>3000</v>
      </c>
      <c r="E7" s="17">
        <f t="shared" si="0"/>
        <v>455.27288876923399</v>
      </c>
      <c r="F7" s="18">
        <f t="shared" si="1"/>
        <v>88509.850642616031</v>
      </c>
      <c r="H7" s="22">
        <f t="shared" si="4"/>
        <v>90395.294657978724</v>
      </c>
      <c r="I7" s="17">
        <f t="shared" si="5"/>
        <v>2739.2513532720823</v>
      </c>
      <c r="J7" s="18">
        <f t="shared" si="6"/>
        <v>87656.043304706647</v>
      </c>
    </row>
    <row r="8" spans="2:10" x14ac:dyDescent="0.25">
      <c r="B8" s="16">
        <v>5</v>
      </c>
      <c r="C8" s="17">
        <f t="shared" si="2"/>
        <v>88509.850642616031</v>
      </c>
      <c r="D8" s="17">
        <f t="shared" si="3"/>
        <v>3000</v>
      </c>
      <c r="E8" s="17">
        <f t="shared" si="0"/>
        <v>442.54925321308019</v>
      </c>
      <c r="F8" s="18">
        <f t="shared" si="1"/>
        <v>85952.399895829105</v>
      </c>
      <c r="H8" s="22">
        <f t="shared" si="4"/>
        <v>87656.043304706647</v>
      </c>
      <c r="I8" s="17">
        <f t="shared" si="5"/>
        <v>2739.2513532720823</v>
      </c>
      <c r="J8" s="18">
        <f t="shared" si="6"/>
        <v>84916.79195143457</v>
      </c>
    </row>
    <row r="9" spans="2:10" x14ac:dyDescent="0.25">
      <c r="B9" s="16">
        <v>6</v>
      </c>
      <c r="C9" s="17">
        <f t="shared" si="2"/>
        <v>85952.399895829105</v>
      </c>
      <c r="D9" s="17">
        <f t="shared" si="3"/>
        <v>3000</v>
      </c>
      <c r="E9" s="17">
        <f t="shared" si="0"/>
        <v>429.76199947914552</v>
      </c>
      <c r="F9" s="18">
        <f t="shared" si="1"/>
        <v>83382.161895308251</v>
      </c>
      <c r="H9" s="22">
        <f t="shared" si="4"/>
        <v>84916.79195143457</v>
      </c>
      <c r="I9" s="17">
        <f t="shared" si="5"/>
        <v>2739.2513532720823</v>
      </c>
      <c r="J9" s="18">
        <f t="shared" si="6"/>
        <v>82177.540598162494</v>
      </c>
    </row>
    <row r="10" spans="2:10" x14ac:dyDescent="0.25">
      <c r="B10" s="16">
        <v>7</v>
      </c>
      <c r="C10" s="17">
        <f t="shared" si="2"/>
        <v>83382.161895308251</v>
      </c>
      <c r="D10" s="17">
        <f t="shared" si="3"/>
        <v>3000</v>
      </c>
      <c r="E10" s="17">
        <f t="shared" si="0"/>
        <v>416.91080947654126</v>
      </c>
      <c r="F10" s="18">
        <f t="shared" si="1"/>
        <v>80799.07270478479</v>
      </c>
      <c r="H10" s="22">
        <f t="shared" si="4"/>
        <v>82177.540598162494</v>
      </c>
      <c r="I10" s="17">
        <f t="shared" si="5"/>
        <v>2739.2513532720823</v>
      </c>
      <c r="J10" s="18">
        <f t="shared" si="6"/>
        <v>79438.289244890417</v>
      </c>
    </row>
    <row r="11" spans="2:10" x14ac:dyDescent="0.25">
      <c r="B11" s="16">
        <v>8</v>
      </c>
      <c r="C11" s="17">
        <f t="shared" si="2"/>
        <v>80799.07270478479</v>
      </c>
      <c r="D11" s="17">
        <f t="shared" si="3"/>
        <v>3000</v>
      </c>
      <c r="E11" s="17">
        <f t="shared" si="0"/>
        <v>403.99536352392397</v>
      </c>
      <c r="F11" s="18">
        <f t="shared" si="1"/>
        <v>78203.068068308712</v>
      </c>
      <c r="H11" s="22">
        <f t="shared" si="4"/>
        <v>79438.289244890417</v>
      </c>
      <c r="I11" s="17">
        <f t="shared" si="5"/>
        <v>2739.2513532720823</v>
      </c>
      <c r="J11" s="18">
        <f t="shared" si="6"/>
        <v>76699.03789161834</v>
      </c>
    </row>
    <row r="12" spans="2:10" x14ac:dyDescent="0.25">
      <c r="B12" s="16">
        <v>9</v>
      </c>
      <c r="C12" s="17">
        <f t="shared" si="2"/>
        <v>78203.068068308712</v>
      </c>
      <c r="D12" s="17">
        <f t="shared" si="3"/>
        <v>3000</v>
      </c>
      <c r="E12" s="17">
        <f t="shared" si="0"/>
        <v>391.01534034154355</v>
      </c>
      <c r="F12" s="18">
        <f t="shared" si="1"/>
        <v>75594.083408650258</v>
      </c>
      <c r="H12" s="22">
        <f t="shared" si="4"/>
        <v>76699.03789161834</v>
      </c>
      <c r="I12" s="17">
        <f t="shared" si="5"/>
        <v>2739.2513532720823</v>
      </c>
      <c r="J12" s="18">
        <f t="shared" si="6"/>
        <v>73959.786538346263</v>
      </c>
    </row>
    <row r="13" spans="2:10" x14ac:dyDescent="0.25">
      <c r="B13" s="16">
        <v>10</v>
      </c>
      <c r="C13" s="17">
        <f t="shared" si="2"/>
        <v>75594.083408650258</v>
      </c>
      <c r="D13" s="17">
        <f t="shared" si="3"/>
        <v>3000</v>
      </c>
      <c r="E13" s="17">
        <f t="shared" si="0"/>
        <v>377.9704170432513</v>
      </c>
      <c r="F13" s="18">
        <f t="shared" si="1"/>
        <v>72972.053825693511</v>
      </c>
      <c r="H13" s="22">
        <f t="shared" si="4"/>
        <v>73959.786538346263</v>
      </c>
      <c r="I13" s="17">
        <f t="shared" si="5"/>
        <v>2739.2513532720823</v>
      </c>
      <c r="J13" s="18">
        <f t="shared" si="6"/>
        <v>71220.535185074186</v>
      </c>
    </row>
    <row r="14" spans="2:10" x14ac:dyDescent="0.25">
      <c r="B14" s="16">
        <v>11</v>
      </c>
      <c r="C14" s="17">
        <f t="shared" si="2"/>
        <v>72972.053825693511</v>
      </c>
      <c r="D14" s="17">
        <f t="shared" si="3"/>
        <v>3000</v>
      </c>
      <c r="E14" s="17">
        <f t="shared" si="0"/>
        <v>364.86026912846756</v>
      </c>
      <c r="F14" s="18">
        <f t="shared" si="1"/>
        <v>70336.914094821972</v>
      </c>
      <c r="H14" s="22">
        <f t="shared" si="4"/>
        <v>71220.535185074186</v>
      </c>
      <c r="I14" s="17">
        <f t="shared" si="5"/>
        <v>2739.2513532720823</v>
      </c>
      <c r="J14" s="18">
        <f t="shared" si="6"/>
        <v>68481.283831802109</v>
      </c>
    </row>
    <row r="15" spans="2:10" x14ac:dyDescent="0.25">
      <c r="B15" s="16">
        <v>12</v>
      </c>
      <c r="C15" s="17">
        <f t="shared" si="2"/>
        <v>70336.914094821972</v>
      </c>
      <c r="D15" s="17">
        <f t="shared" si="3"/>
        <v>3000</v>
      </c>
      <c r="E15" s="17">
        <f t="shared" si="0"/>
        <v>351.68457047410988</v>
      </c>
      <c r="F15" s="18">
        <f t="shared" si="1"/>
        <v>67688.598665296086</v>
      </c>
      <c r="H15" s="22">
        <f t="shared" si="4"/>
        <v>68481.283831802109</v>
      </c>
      <c r="I15" s="17">
        <f t="shared" si="5"/>
        <v>2739.2513532720823</v>
      </c>
      <c r="J15" s="18">
        <f t="shared" si="6"/>
        <v>65742.032478530033</v>
      </c>
    </row>
    <row r="16" spans="2:10" x14ac:dyDescent="0.25">
      <c r="B16" s="16">
        <v>13</v>
      </c>
      <c r="C16" s="17">
        <f t="shared" si="2"/>
        <v>67688.598665296086</v>
      </c>
      <c r="D16" s="17">
        <f t="shared" si="3"/>
        <v>3000</v>
      </c>
      <c r="E16" s="17">
        <f t="shared" si="0"/>
        <v>338.44299332648046</v>
      </c>
      <c r="F16" s="18">
        <f t="shared" si="1"/>
        <v>65027.041658622569</v>
      </c>
      <c r="H16" s="22">
        <f t="shared" si="4"/>
        <v>65742.032478530033</v>
      </c>
      <c r="I16" s="17">
        <f t="shared" si="5"/>
        <v>2739.2513532720823</v>
      </c>
      <c r="J16" s="18">
        <f t="shared" si="6"/>
        <v>63002.781125257949</v>
      </c>
    </row>
    <row r="17" spans="2:10" x14ac:dyDescent="0.25">
      <c r="B17" s="16">
        <v>14</v>
      </c>
      <c r="C17" s="17">
        <f t="shared" si="2"/>
        <v>65027.041658622569</v>
      </c>
      <c r="D17" s="17">
        <f t="shared" si="3"/>
        <v>3000</v>
      </c>
      <c r="E17" s="17">
        <f t="shared" si="0"/>
        <v>325.13520829311284</v>
      </c>
      <c r="F17" s="18">
        <f t="shared" si="1"/>
        <v>62352.176866915681</v>
      </c>
      <c r="H17" s="22">
        <f t="shared" si="4"/>
        <v>63002.781125257949</v>
      </c>
      <c r="I17" s="17">
        <f t="shared" si="5"/>
        <v>2739.2513532720823</v>
      </c>
      <c r="J17" s="18">
        <f t="shared" si="6"/>
        <v>60263.529771985864</v>
      </c>
    </row>
    <row r="18" spans="2:10" x14ac:dyDescent="0.25">
      <c r="B18" s="16">
        <v>15</v>
      </c>
      <c r="C18" s="17">
        <f t="shared" si="2"/>
        <v>62352.176866915681</v>
      </c>
      <c r="D18" s="17">
        <f t="shared" si="3"/>
        <v>3000</v>
      </c>
      <c r="E18" s="17">
        <f t="shared" si="0"/>
        <v>311.76088433457841</v>
      </c>
      <c r="F18" s="18">
        <f t="shared" si="1"/>
        <v>59663.937751250261</v>
      </c>
      <c r="H18" s="22">
        <f t="shared" si="4"/>
        <v>60263.529771985864</v>
      </c>
      <c r="I18" s="17">
        <f t="shared" si="5"/>
        <v>2739.2513532720823</v>
      </c>
      <c r="J18" s="18">
        <f t="shared" si="6"/>
        <v>57524.27841871378</v>
      </c>
    </row>
    <row r="19" spans="2:10" x14ac:dyDescent="0.25">
      <c r="B19" s="16">
        <v>16</v>
      </c>
      <c r="C19" s="17">
        <f t="shared" si="2"/>
        <v>59663.937751250261</v>
      </c>
      <c r="D19" s="17">
        <f t="shared" si="3"/>
        <v>3000</v>
      </c>
      <c r="E19" s="17">
        <f t="shared" si="0"/>
        <v>298.31968875625131</v>
      </c>
      <c r="F19" s="18">
        <f t="shared" si="1"/>
        <v>56962.257440006513</v>
      </c>
      <c r="H19" s="22">
        <f t="shared" si="4"/>
        <v>57524.27841871378</v>
      </c>
      <c r="I19" s="17">
        <f t="shared" si="5"/>
        <v>2739.2513532720823</v>
      </c>
      <c r="J19" s="18">
        <f t="shared" si="6"/>
        <v>54785.027065441696</v>
      </c>
    </row>
    <row r="20" spans="2:10" x14ac:dyDescent="0.25">
      <c r="B20" s="16">
        <v>17</v>
      </c>
      <c r="C20" s="17">
        <f t="shared" si="2"/>
        <v>56962.257440006513</v>
      </c>
      <c r="D20" s="17">
        <f t="shared" si="3"/>
        <v>3000</v>
      </c>
      <c r="E20" s="17">
        <f t="shared" si="0"/>
        <v>284.81128720003255</v>
      </c>
      <c r="F20" s="18">
        <f t="shared" si="1"/>
        <v>54247.068727206548</v>
      </c>
      <c r="H20" s="22">
        <f t="shared" si="4"/>
        <v>54785.027065441696</v>
      </c>
      <c r="I20" s="17">
        <f t="shared" si="5"/>
        <v>2739.2513532720823</v>
      </c>
      <c r="J20" s="18">
        <f t="shared" si="6"/>
        <v>52045.775712169612</v>
      </c>
    </row>
    <row r="21" spans="2:10" x14ac:dyDescent="0.25">
      <c r="B21" s="16">
        <v>18</v>
      </c>
      <c r="C21" s="17">
        <f t="shared" si="2"/>
        <v>54247.068727206548</v>
      </c>
      <c r="D21" s="17">
        <f t="shared" si="3"/>
        <v>3000</v>
      </c>
      <c r="E21" s="17">
        <f t="shared" si="0"/>
        <v>271.23534363603272</v>
      </c>
      <c r="F21" s="18">
        <f t="shared" si="1"/>
        <v>51518.304070842583</v>
      </c>
      <c r="H21" s="22">
        <f t="shared" si="4"/>
        <v>52045.775712169612</v>
      </c>
      <c r="I21" s="17">
        <f t="shared" si="5"/>
        <v>2739.2513532720823</v>
      </c>
      <c r="J21" s="18">
        <f t="shared" si="6"/>
        <v>49306.524358897528</v>
      </c>
    </row>
    <row r="22" spans="2:10" x14ac:dyDescent="0.25">
      <c r="B22" s="16">
        <v>19</v>
      </c>
      <c r="C22" s="17">
        <f t="shared" si="2"/>
        <v>51518.304070842583</v>
      </c>
      <c r="D22" s="17">
        <f t="shared" si="3"/>
        <v>3000</v>
      </c>
      <c r="E22" s="17">
        <f t="shared" si="0"/>
        <v>257.59152035421295</v>
      </c>
      <c r="F22" s="18">
        <f t="shared" si="1"/>
        <v>48775.895591196793</v>
      </c>
      <c r="H22" s="22">
        <f t="shared" si="4"/>
        <v>49306.524358897528</v>
      </c>
      <c r="I22" s="17">
        <f t="shared" si="5"/>
        <v>2739.2513532720823</v>
      </c>
      <c r="J22" s="18">
        <f t="shared" si="6"/>
        <v>46567.273005625444</v>
      </c>
    </row>
    <row r="23" spans="2:10" x14ac:dyDescent="0.25">
      <c r="B23" s="16">
        <v>20</v>
      </c>
      <c r="C23" s="17">
        <f t="shared" si="2"/>
        <v>48775.895591196793</v>
      </c>
      <c r="D23" s="17">
        <f t="shared" si="3"/>
        <v>3000</v>
      </c>
      <c r="E23" s="17">
        <f t="shared" si="0"/>
        <v>243.87947795598396</v>
      </c>
      <c r="F23" s="18">
        <f t="shared" si="1"/>
        <v>46019.775069152776</v>
      </c>
      <c r="H23" s="22">
        <f t="shared" si="4"/>
        <v>46567.273005625444</v>
      </c>
      <c r="I23" s="17">
        <f t="shared" si="5"/>
        <v>2739.2513532720823</v>
      </c>
      <c r="J23" s="18">
        <f t="shared" si="6"/>
        <v>43828.02165235336</v>
      </c>
    </row>
    <row r="24" spans="2:10" x14ac:dyDescent="0.25">
      <c r="B24" s="16">
        <v>21</v>
      </c>
      <c r="C24" s="17">
        <f t="shared" si="2"/>
        <v>46019.775069152776</v>
      </c>
      <c r="D24" s="17">
        <f t="shared" si="3"/>
        <v>3000</v>
      </c>
      <c r="E24" s="17">
        <f t="shared" si="0"/>
        <v>230.09887534576387</v>
      </c>
      <c r="F24" s="18">
        <f t="shared" si="1"/>
        <v>43249.87394449854</v>
      </c>
      <c r="H24" s="22">
        <f t="shared" si="4"/>
        <v>43828.02165235336</v>
      </c>
      <c r="I24" s="17">
        <f t="shared" si="5"/>
        <v>2739.2513532720823</v>
      </c>
      <c r="J24" s="18">
        <f t="shared" si="6"/>
        <v>41088.770299081276</v>
      </c>
    </row>
    <row r="25" spans="2:10" x14ac:dyDescent="0.25">
      <c r="B25" s="16">
        <v>22</v>
      </c>
      <c r="C25" s="17">
        <f t="shared" si="2"/>
        <v>43249.87394449854</v>
      </c>
      <c r="D25" s="17">
        <f t="shared" si="3"/>
        <v>3000</v>
      </c>
      <c r="E25" s="17">
        <f t="shared" si="0"/>
        <v>216.2493697224927</v>
      </c>
      <c r="F25" s="18">
        <f t="shared" si="1"/>
        <v>40466.123314221033</v>
      </c>
      <c r="H25" s="22">
        <f t="shared" si="4"/>
        <v>41088.770299081276</v>
      </c>
      <c r="I25" s="17">
        <f t="shared" si="5"/>
        <v>2739.2513532720823</v>
      </c>
      <c r="J25" s="18">
        <f t="shared" si="6"/>
        <v>38349.518945809192</v>
      </c>
    </row>
    <row r="26" spans="2:10" x14ac:dyDescent="0.25">
      <c r="B26" s="16">
        <v>23</v>
      </c>
      <c r="C26" s="17">
        <f t="shared" si="2"/>
        <v>40466.123314221033</v>
      </c>
      <c r="D26" s="17">
        <f t="shared" si="3"/>
        <v>3000</v>
      </c>
      <c r="E26" s="17">
        <f t="shared" si="0"/>
        <v>202.33061657110517</v>
      </c>
      <c r="F26" s="18">
        <f t="shared" si="1"/>
        <v>37668.453930792137</v>
      </c>
      <c r="H26" s="22">
        <f t="shared" si="4"/>
        <v>38349.518945809192</v>
      </c>
      <c r="I26" s="17">
        <f t="shared" si="5"/>
        <v>2739.2513532720823</v>
      </c>
      <c r="J26" s="18">
        <f t="shared" si="6"/>
        <v>35610.267592537108</v>
      </c>
    </row>
    <row r="27" spans="2:10" x14ac:dyDescent="0.25">
      <c r="B27" s="16">
        <v>24</v>
      </c>
      <c r="C27" s="17">
        <f t="shared" si="2"/>
        <v>37668.453930792137</v>
      </c>
      <c r="D27" s="17">
        <f t="shared" si="3"/>
        <v>3000</v>
      </c>
      <c r="E27" s="17">
        <f t="shared" si="0"/>
        <v>188.3422696539607</v>
      </c>
      <c r="F27" s="18">
        <f t="shared" si="1"/>
        <v>34856.796200446101</v>
      </c>
      <c r="H27" s="22">
        <f t="shared" si="4"/>
        <v>35610.267592537108</v>
      </c>
      <c r="I27" s="17">
        <f t="shared" si="5"/>
        <v>2739.2513532720823</v>
      </c>
      <c r="J27" s="18">
        <f t="shared" si="6"/>
        <v>32871.016239265024</v>
      </c>
    </row>
    <row r="28" spans="2:10" x14ac:dyDescent="0.25">
      <c r="B28" s="16">
        <v>25</v>
      </c>
      <c r="C28" s="17">
        <f t="shared" si="2"/>
        <v>34856.796200446101</v>
      </c>
      <c r="D28" s="17">
        <f t="shared" si="3"/>
        <v>3000</v>
      </c>
      <c r="E28" s="17">
        <f t="shared" si="0"/>
        <v>174.28398100223052</v>
      </c>
      <c r="F28" s="18">
        <f t="shared" si="1"/>
        <v>32031.080181448331</v>
      </c>
      <c r="H28" s="22">
        <f t="shared" si="4"/>
        <v>32871.016239265024</v>
      </c>
      <c r="I28" s="17">
        <f t="shared" si="5"/>
        <v>2739.2513532720823</v>
      </c>
      <c r="J28" s="18">
        <f t="shared" si="6"/>
        <v>30131.76488599294</v>
      </c>
    </row>
    <row r="29" spans="2:10" x14ac:dyDescent="0.25">
      <c r="B29" s="16">
        <v>26</v>
      </c>
      <c r="C29" s="17">
        <f t="shared" si="2"/>
        <v>32031.080181448331</v>
      </c>
      <c r="D29" s="17">
        <f t="shared" si="3"/>
        <v>3000</v>
      </c>
      <c r="E29" s="17">
        <f t="shared" si="0"/>
        <v>160.15540090724167</v>
      </c>
      <c r="F29" s="18">
        <f t="shared" si="1"/>
        <v>29191.235582355574</v>
      </c>
      <c r="H29" s="22">
        <f t="shared" si="4"/>
        <v>30131.76488599294</v>
      </c>
      <c r="I29" s="17">
        <f t="shared" si="5"/>
        <v>2739.2513532720823</v>
      </c>
      <c r="J29" s="18">
        <f t="shared" si="6"/>
        <v>27392.513532720855</v>
      </c>
    </row>
    <row r="30" spans="2:10" x14ac:dyDescent="0.25">
      <c r="B30" s="16">
        <v>27</v>
      </c>
      <c r="C30" s="17">
        <f t="shared" si="2"/>
        <v>29191.235582355574</v>
      </c>
      <c r="D30" s="17">
        <f t="shared" si="3"/>
        <v>3000</v>
      </c>
      <c r="E30" s="17">
        <f t="shared" si="0"/>
        <v>145.95617791177787</v>
      </c>
      <c r="F30" s="18">
        <f t="shared" si="1"/>
        <v>26337.191760267353</v>
      </c>
      <c r="H30" s="22">
        <f t="shared" si="4"/>
        <v>27392.513532720855</v>
      </c>
      <c r="I30" s="17">
        <f t="shared" si="5"/>
        <v>2739.2513532720823</v>
      </c>
      <c r="J30" s="18">
        <f t="shared" si="6"/>
        <v>24653.262179448771</v>
      </c>
    </row>
    <row r="31" spans="2:10" x14ac:dyDescent="0.25">
      <c r="B31" s="16">
        <v>28</v>
      </c>
      <c r="C31" s="17">
        <f t="shared" si="2"/>
        <v>26337.191760267353</v>
      </c>
      <c r="D31" s="17">
        <f t="shared" si="3"/>
        <v>3000</v>
      </c>
      <c r="E31" s="17">
        <f t="shared" si="0"/>
        <v>131.68595880133677</v>
      </c>
      <c r="F31" s="18">
        <f t="shared" si="1"/>
        <v>23468.877719068689</v>
      </c>
      <c r="H31" s="22">
        <f t="shared" si="4"/>
        <v>24653.262179448771</v>
      </c>
      <c r="I31" s="17">
        <f t="shared" si="5"/>
        <v>2739.2513532720823</v>
      </c>
      <c r="J31" s="18">
        <f t="shared" si="6"/>
        <v>21914.010826176687</v>
      </c>
    </row>
    <row r="32" spans="2:10" x14ac:dyDescent="0.25">
      <c r="B32" s="16">
        <v>29</v>
      </c>
      <c r="C32" s="17">
        <f t="shared" si="2"/>
        <v>23468.877719068689</v>
      </c>
      <c r="D32" s="17">
        <f t="shared" si="3"/>
        <v>3000</v>
      </c>
      <c r="E32" s="17">
        <f t="shared" si="0"/>
        <v>117.34438859534345</v>
      </c>
      <c r="F32" s="18">
        <f t="shared" si="1"/>
        <v>20586.222107664031</v>
      </c>
      <c r="H32" s="22">
        <f t="shared" si="4"/>
        <v>21914.010826176687</v>
      </c>
      <c r="I32" s="17">
        <f t="shared" si="5"/>
        <v>2739.2513532720823</v>
      </c>
      <c r="J32" s="18">
        <f t="shared" si="6"/>
        <v>19174.759472904603</v>
      </c>
    </row>
    <row r="33" spans="2:10" x14ac:dyDescent="0.25">
      <c r="B33" s="16">
        <v>30</v>
      </c>
      <c r="C33" s="17">
        <f t="shared" si="2"/>
        <v>20586.222107664031</v>
      </c>
      <c r="D33" s="17">
        <f t="shared" si="3"/>
        <v>3000</v>
      </c>
      <c r="E33" s="17">
        <f t="shared" si="0"/>
        <v>102.93111053832016</v>
      </c>
      <c r="F33" s="18">
        <f t="shared" si="1"/>
        <v>17689.153218202351</v>
      </c>
      <c r="H33" s="22">
        <f t="shared" si="4"/>
        <v>19174.759472904603</v>
      </c>
      <c r="I33" s="17">
        <f t="shared" si="5"/>
        <v>2739.2513532720823</v>
      </c>
      <c r="J33" s="18">
        <f t="shared" si="6"/>
        <v>16435.508119632519</v>
      </c>
    </row>
    <row r="34" spans="2:10" x14ac:dyDescent="0.25">
      <c r="B34" s="16">
        <v>31</v>
      </c>
      <c r="C34" s="17">
        <f t="shared" si="2"/>
        <v>17689.153218202351</v>
      </c>
      <c r="D34" s="17">
        <f t="shared" si="3"/>
        <v>3000</v>
      </c>
      <c r="E34" s="17">
        <f t="shared" si="0"/>
        <v>88.445766091011762</v>
      </c>
      <c r="F34" s="18">
        <f t="shared" si="1"/>
        <v>14777.598984293363</v>
      </c>
      <c r="H34" s="22">
        <f t="shared" si="4"/>
        <v>16435.508119632519</v>
      </c>
      <c r="I34" s="17">
        <f t="shared" si="5"/>
        <v>2739.2513532720823</v>
      </c>
      <c r="J34" s="18">
        <f t="shared" si="6"/>
        <v>13696.256766360437</v>
      </c>
    </row>
    <row r="35" spans="2:10" x14ac:dyDescent="0.25">
      <c r="B35" s="16">
        <v>32</v>
      </c>
      <c r="C35" s="17">
        <f t="shared" si="2"/>
        <v>14777.598984293363</v>
      </c>
      <c r="D35" s="17">
        <f t="shared" si="3"/>
        <v>3000</v>
      </c>
      <c r="E35" s="17">
        <f t="shared" si="0"/>
        <v>73.887994921466813</v>
      </c>
      <c r="F35" s="18">
        <f t="shared" si="1"/>
        <v>11851.486979214829</v>
      </c>
      <c r="H35" s="22">
        <f t="shared" si="4"/>
        <v>13696.256766360437</v>
      </c>
      <c r="I35" s="17">
        <f t="shared" si="5"/>
        <v>2739.2513532720823</v>
      </c>
      <c r="J35" s="18">
        <f t="shared" si="6"/>
        <v>10957.005413088355</v>
      </c>
    </row>
    <row r="36" spans="2:10" x14ac:dyDescent="0.25">
      <c r="B36" s="16">
        <v>33</v>
      </c>
      <c r="C36" s="17">
        <f t="shared" si="2"/>
        <v>11851.486979214829</v>
      </c>
      <c r="D36" s="17">
        <f t="shared" si="3"/>
        <v>3000</v>
      </c>
      <c r="E36" s="17">
        <f t="shared" si="0"/>
        <v>59.257434896074145</v>
      </c>
      <c r="F36" s="18">
        <f t="shared" si="1"/>
        <v>8910.7444141109027</v>
      </c>
      <c r="H36" s="22">
        <f t="shared" si="4"/>
        <v>10957.005413088355</v>
      </c>
      <c r="I36" s="17">
        <f t="shared" si="5"/>
        <v>2739.2513532720823</v>
      </c>
      <c r="J36" s="18">
        <f t="shared" si="6"/>
        <v>8217.7540598162723</v>
      </c>
    </row>
    <row r="37" spans="2:10" x14ac:dyDescent="0.25">
      <c r="B37" s="16">
        <v>34</v>
      </c>
      <c r="C37" s="17">
        <f t="shared" si="2"/>
        <v>8910.7444141109027</v>
      </c>
      <c r="D37" s="17">
        <f t="shared" si="3"/>
        <v>3000</v>
      </c>
      <c r="E37" s="17">
        <f t="shared" si="0"/>
        <v>44.553722070554514</v>
      </c>
      <c r="F37" s="18">
        <f t="shared" si="1"/>
        <v>5955.2981361814573</v>
      </c>
      <c r="H37" s="22">
        <f t="shared" si="4"/>
        <v>8217.7540598162723</v>
      </c>
      <c r="I37" s="17">
        <f t="shared" si="5"/>
        <v>2739.2513532720823</v>
      </c>
      <c r="J37" s="18">
        <f t="shared" si="6"/>
        <v>5478.50270654419</v>
      </c>
    </row>
    <row r="38" spans="2:10" x14ac:dyDescent="0.25">
      <c r="B38" s="16">
        <v>35</v>
      </c>
      <c r="C38" s="17">
        <f t="shared" si="2"/>
        <v>5955.2981361814573</v>
      </c>
      <c r="D38" s="17">
        <f t="shared" si="3"/>
        <v>3000</v>
      </c>
      <c r="E38" s="17">
        <f t="shared" si="0"/>
        <v>29.776490680907287</v>
      </c>
      <c r="F38" s="18">
        <f t="shared" si="1"/>
        <v>2985.0746268623648</v>
      </c>
      <c r="H38" s="22">
        <f t="shared" si="4"/>
        <v>5478.50270654419</v>
      </c>
      <c r="I38" s="17">
        <f t="shared" si="5"/>
        <v>2739.2513532720823</v>
      </c>
      <c r="J38" s="18">
        <f t="shared" si="6"/>
        <v>2739.2513532721077</v>
      </c>
    </row>
    <row r="39" spans="2:10" ht="15.75" thickBot="1" x14ac:dyDescent="0.3">
      <c r="B39" s="19">
        <v>36</v>
      </c>
      <c r="C39" s="20">
        <f t="shared" si="2"/>
        <v>2985.0746268623648</v>
      </c>
      <c r="D39" s="20">
        <f t="shared" si="3"/>
        <v>3000</v>
      </c>
      <c r="E39" s="20">
        <f t="shared" si="0"/>
        <v>14.925373134311824</v>
      </c>
      <c r="F39" s="21">
        <f t="shared" si="1"/>
        <v>-3.3234091034728408E-9</v>
      </c>
      <c r="H39" s="23">
        <f t="shared" si="4"/>
        <v>2739.2513532721077</v>
      </c>
      <c r="I39" s="20">
        <f t="shared" si="5"/>
        <v>2739.2513532720823</v>
      </c>
      <c r="J39" s="21">
        <f t="shared" si="6"/>
        <v>2.5465851649641991E-11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Transition Lease</vt:lpstr>
      <vt:lpstr>Create a lease schedule</vt:lpstr>
    </vt:vector>
  </TitlesOfParts>
  <Company>Crowe Horwath (Aust)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Thompson</dc:creator>
  <cp:lastModifiedBy>Martin Thompson</cp:lastModifiedBy>
  <dcterms:created xsi:type="dcterms:W3CDTF">2019-03-28T22:05:46Z</dcterms:created>
  <dcterms:modified xsi:type="dcterms:W3CDTF">2019-03-28T22:37:14Z</dcterms:modified>
</cp:coreProperties>
</file>